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576" windowHeight="11760"/>
  </bookViews>
  <sheets>
    <sheet name="01" sheetId="38" r:id="rId1"/>
  </sheets>
  <definedNames>
    <definedName name="_xlnm.Print_Area" localSheetId="0">'01'!$A$1:$H$40</definedName>
  </definedNames>
  <calcPr calcId="145621"/>
</workbook>
</file>

<file path=xl/calcChain.xml><?xml version="1.0" encoding="utf-8"?>
<calcChain xmlns="http://schemas.openxmlformats.org/spreadsheetml/2006/main">
  <c r="D18" i="38" l="1"/>
  <c r="E18" i="38"/>
  <c r="F12" i="38"/>
  <c r="H12" i="38"/>
  <c r="H32" i="38" l="1"/>
  <c r="G32" i="38"/>
  <c r="F32" i="38"/>
  <c r="H11" i="38" l="1"/>
  <c r="F11" i="38"/>
  <c r="H36" i="38" l="1"/>
  <c r="G36" i="38"/>
  <c r="F36" i="38"/>
  <c r="E37" i="38"/>
  <c r="D37" i="38"/>
  <c r="C37" i="38"/>
  <c r="F25" i="38"/>
  <c r="H22" i="38"/>
  <c r="G22" i="38"/>
  <c r="F22" i="38"/>
  <c r="H25" i="38"/>
  <c r="H17" i="38"/>
  <c r="F17" i="38"/>
  <c r="H31" i="38"/>
  <c r="G31" i="38"/>
  <c r="F31" i="38"/>
  <c r="G30" i="38"/>
  <c r="G25" i="38"/>
  <c r="G35" i="38"/>
  <c r="G34" i="38"/>
  <c r="G33" i="38"/>
  <c r="G28" i="38"/>
  <c r="G21" i="38"/>
  <c r="G20" i="38"/>
  <c r="G17" i="38"/>
  <c r="G16" i="38"/>
  <c r="G15" i="38"/>
  <c r="G14" i="38"/>
  <c r="G13" i="38"/>
  <c r="G12" i="38"/>
  <c r="G11" i="38"/>
  <c r="G10" i="38"/>
  <c r="G9" i="38"/>
  <c r="G8" i="38"/>
  <c r="F35" i="38"/>
  <c r="H35" i="38"/>
  <c r="F21" i="38"/>
  <c r="H9" i="38"/>
  <c r="H10" i="38"/>
  <c r="H13" i="38"/>
  <c r="H14" i="38"/>
  <c r="H15" i="38"/>
  <c r="H16" i="38"/>
  <c r="C18" i="38"/>
  <c r="H20" i="38"/>
  <c r="H21" i="38"/>
  <c r="H28" i="38"/>
  <c r="H30" i="38"/>
  <c r="H33" i="38"/>
  <c r="H34" i="38"/>
  <c r="H8" i="38"/>
  <c r="F8" i="38"/>
  <c r="F9" i="38"/>
  <c r="F10" i="38"/>
  <c r="F13" i="38"/>
  <c r="F14" i="38"/>
  <c r="F15" i="38"/>
  <c r="F16" i="38"/>
  <c r="F20" i="38"/>
  <c r="F28" i="38"/>
  <c r="F30" i="38"/>
  <c r="F33" i="38"/>
  <c r="F34" i="38"/>
  <c r="H37" i="38" l="1"/>
  <c r="F37" i="38"/>
  <c r="G19" i="38"/>
  <c r="F18" i="38"/>
  <c r="G37" i="38"/>
  <c r="F19" i="38"/>
  <c r="H19" i="38"/>
  <c r="C26" i="38"/>
  <c r="C38" i="38" s="1"/>
  <c r="G18" i="38"/>
  <c r="E38" i="38"/>
  <c r="H18" i="38"/>
  <c r="F38" i="38" l="1"/>
  <c r="G38" i="38"/>
  <c r="H38" i="38"/>
  <c r="G26" i="38"/>
  <c r="H26" i="38"/>
  <c r="F26" i="38"/>
</calcChain>
</file>

<file path=xl/sharedStrings.xml><?xml version="1.0" encoding="utf-8"?>
<sst xmlns="http://schemas.openxmlformats.org/spreadsheetml/2006/main" count="70" uniqueCount="70">
  <si>
    <t>тыс.руб.</t>
  </si>
  <si>
    <t>Наименование показателей</t>
  </si>
  <si>
    <t>ИТОГО ДОХОДОВ</t>
  </si>
  <si>
    <t>ВСЕГО ДОХОДОВ</t>
  </si>
  <si>
    <t>0100</t>
  </si>
  <si>
    <t>Налог на имущество предприятий</t>
  </si>
  <si>
    <t>Финансовая помощь - всего</t>
  </si>
  <si>
    <t>в т.ч.  дотация</t>
  </si>
  <si>
    <t xml:space="preserve">          субсидии</t>
  </si>
  <si>
    <t>Доходы от использования имущества, наход. в гос. и муницип. собственности</t>
  </si>
  <si>
    <t>код по бюджетной классификации</t>
  </si>
  <si>
    <t>000 1 01 02000 01 0000 110</t>
  </si>
  <si>
    <t>000 1 11 00000 00 0000 000</t>
  </si>
  <si>
    <t>ДОХОДЫ</t>
  </si>
  <si>
    <t>000 8 50 00000 00 0000 000</t>
  </si>
  <si>
    <t xml:space="preserve">          субвенции</t>
  </si>
  <si>
    <t>000 8 90 00000 00 0000 000</t>
  </si>
  <si>
    <t>РАСХОДЫ</t>
  </si>
  <si>
    <t>0300</t>
  </si>
  <si>
    <t>Национальная безопасность и правоохранительная деятельность</t>
  </si>
  <si>
    <t>Общегосударственные вопросы</t>
  </si>
  <si>
    <t>Социальная политика</t>
  </si>
  <si>
    <t>0800</t>
  </si>
  <si>
    <t>1000</t>
  </si>
  <si>
    <t>Задолженность и перерасчеты по отмененным налогам, сборам и иным обязательным платежам</t>
  </si>
  <si>
    <t>000 1 09 00000 00 0000 000</t>
  </si>
  <si>
    <t>Налог на доходы физ.лиц</t>
  </si>
  <si>
    <t>000 1 05 03000 01 0000 110</t>
  </si>
  <si>
    <t>Налог на прибыль организаций, зачисляемый в местные бюджеты</t>
  </si>
  <si>
    <t>Прочие налоги и сборы по отмененным налогам и сборам</t>
  </si>
  <si>
    <t>000 1 09 06000 02 0000 110</t>
  </si>
  <si>
    <t>000 1 09 01000 03 0000 110</t>
  </si>
  <si>
    <t>000 1 09 04010 02 0000 110</t>
  </si>
  <si>
    <t>ДЕФИЦИТ (-), ПРОФИЦИТ (+)</t>
  </si>
  <si>
    <t>ВСЕГО РАСХОДОВ, в т.ч.:</t>
  </si>
  <si>
    <t>0200</t>
  </si>
  <si>
    <t>Национальная оборона</t>
  </si>
  <si>
    <t>0400</t>
  </si>
  <si>
    <t>Национальная экономика</t>
  </si>
  <si>
    <t>1100</t>
  </si>
  <si>
    <t>межбюджетные трансферты</t>
  </si>
  <si>
    <t>% исполнения (5/4)</t>
  </si>
  <si>
    <t>отклонение +,- (5-4)</t>
  </si>
  <si>
    <t>% испол. к годовым назначениям (5/3)</t>
  </si>
  <si>
    <t>Физическая культура и спорт</t>
  </si>
  <si>
    <t>1400</t>
  </si>
  <si>
    <t>иные межбюджетные трансферты</t>
  </si>
  <si>
    <t>0500</t>
  </si>
  <si>
    <t>Жилищно-коммунальное хозяйство</t>
  </si>
  <si>
    <t xml:space="preserve">СВЕДЕНИЯ </t>
  </si>
  <si>
    <t xml:space="preserve">Единый сельскохозяйственный налог </t>
  </si>
  <si>
    <t>000 1 06 01000 01 0000 110</t>
  </si>
  <si>
    <t>Налог на имущество физических лиц</t>
  </si>
  <si>
    <t>000 1 06 06000 01 0000 110</t>
  </si>
  <si>
    <t>Земельный налог</t>
  </si>
  <si>
    <t xml:space="preserve">Культура, кинематография </t>
  </si>
  <si>
    <t>Бюджет МО 2017 год</t>
  </si>
  <si>
    <t>2017год</t>
  </si>
  <si>
    <t>об исполнении бюджета муниципального образования "Макаровский сельсовет" Курчатовского района Курской области по доходам и расходам за 1 полугодие  2017 года</t>
  </si>
  <si>
    <t>уточненный бюджет на 1 пол  2017 г.</t>
  </si>
  <si>
    <t>кассовое исполнение за I пол 2017 г.</t>
  </si>
  <si>
    <t>000 1 13 00000 00 0000 000</t>
  </si>
  <si>
    <t>Доходы от оказания платных услуг (работ) и компенсации затрат государства</t>
  </si>
  <si>
    <t>2 02 00000 00 0000 000</t>
  </si>
  <si>
    <t>2 07 00000 00 0000 000</t>
  </si>
  <si>
    <t>Прочие безвозмездные поступления</t>
  </si>
  <si>
    <t>2 18 00000 00 0000 000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</si>
  <si>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</t>
  </si>
  <si>
    <t>000 1 00 00000 00 0000 000</t>
  </si>
  <si>
    <t>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</si>
</sst>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7"/>
  <sheetViews>
    <sheetView tabSelected="1" view="pageBreakPreview" topLeftCell="A19" zoomScaleNormal="100" zoomScaleSheetLayoutView="100" workbookViewId="0">
      <selection activeCell="I25" sqref="I25"/>
    </sheetView>
  </sheetViews>
  <sheetFormatPr defaultColWidth="9.109375" defaultRowHeight="13.2" x14ac:dyDescent="0.25"/>
  <cols>
    <col min="1" max="1" width="20.5546875" style="1" customWidth="1"/>
    <col min="2" max="2" width="30.88671875" style="1" customWidth="1"/>
    <col min="3" max="3" width="13.109375" style="2" customWidth="1"/>
    <col min="4" max="4" width="9.88671875" style="2" customWidth="1"/>
    <col min="5" max="5" width="10.33203125" style="2" customWidth="1"/>
    <col min="6" max="6" width="9.33203125" style="3" customWidth="1"/>
    <col min="7" max="7" width="10.109375" style="3" customWidth="1"/>
    <col min="8" max="8" width="10.5546875" style="2" customWidth="1"/>
    <col min="9" max="16384" width="9.109375" style="1"/>
  </cols>
  <sheetData>
    <row r="1" spans="1:8" ht="18" x14ac:dyDescent="0.35">
      <c r="A1" s="42" t="s">
        <v>49</v>
      </c>
      <c r="B1" s="42"/>
      <c r="C1" s="42"/>
      <c r="D1" s="42"/>
      <c r="E1" s="42"/>
      <c r="F1" s="42"/>
      <c r="G1" s="28"/>
    </row>
    <row r="2" spans="1:8" s="4" customFormat="1" ht="24" customHeight="1" x14ac:dyDescent="0.25">
      <c r="A2" s="39" t="s">
        <v>58</v>
      </c>
      <c r="B2" s="39"/>
      <c r="C2" s="39"/>
      <c r="D2" s="39"/>
      <c r="E2" s="39"/>
      <c r="F2" s="39"/>
      <c r="G2" s="25"/>
      <c r="H2" s="2"/>
    </row>
    <row r="3" spans="1:8" ht="10.5" customHeight="1" x14ac:dyDescent="0.25">
      <c r="A3" s="6"/>
      <c r="B3" s="6"/>
      <c r="C3" s="7"/>
      <c r="D3" s="7"/>
      <c r="E3" s="7"/>
      <c r="F3" s="8" t="s">
        <v>0</v>
      </c>
      <c r="G3" s="30"/>
    </row>
    <row r="4" spans="1:8" ht="12.75" customHeight="1" x14ac:dyDescent="0.25">
      <c r="A4" s="43" t="s">
        <v>10</v>
      </c>
      <c r="B4" s="43" t="s">
        <v>1</v>
      </c>
      <c r="C4" s="43" t="s">
        <v>56</v>
      </c>
      <c r="D4" s="44" t="s">
        <v>57</v>
      </c>
      <c r="E4" s="45"/>
      <c r="F4" s="46"/>
      <c r="G4" s="24"/>
      <c r="H4" s="40" t="s">
        <v>43</v>
      </c>
    </row>
    <row r="5" spans="1:8" ht="48" x14ac:dyDescent="0.25">
      <c r="A5" s="43"/>
      <c r="B5" s="43"/>
      <c r="C5" s="43"/>
      <c r="D5" s="13" t="s">
        <v>59</v>
      </c>
      <c r="E5" s="14" t="s">
        <v>60</v>
      </c>
      <c r="F5" s="15" t="s">
        <v>41</v>
      </c>
      <c r="G5" s="15" t="s">
        <v>42</v>
      </c>
      <c r="H5" s="40"/>
    </row>
    <row r="6" spans="1:8" x14ac:dyDescent="0.25">
      <c r="A6" s="29">
        <v>1</v>
      </c>
      <c r="B6" s="29">
        <v>2</v>
      </c>
      <c r="C6" s="29">
        <v>3</v>
      </c>
      <c r="D6" s="13">
        <v>4</v>
      </c>
      <c r="E6" s="14">
        <v>5</v>
      </c>
      <c r="F6" s="15">
        <v>6</v>
      </c>
      <c r="G6" s="15">
        <v>7</v>
      </c>
      <c r="H6" s="26">
        <v>8</v>
      </c>
    </row>
    <row r="7" spans="1:8" x14ac:dyDescent="0.25">
      <c r="A7" s="12"/>
      <c r="B7" s="41" t="s">
        <v>13</v>
      </c>
      <c r="C7" s="41"/>
      <c r="D7" s="41"/>
      <c r="E7" s="41"/>
      <c r="F7" s="41"/>
      <c r="G7" s="27"/>
      <c r="H7" s="16"/>
    </row>
    <row r="8" spans="1:8" x14ac:dyDescent="0.25">
      <c r="A8" s="11" t="s">
        <v>11</v>
      </c>
      <c r="B8" s="18" t="s">
        <v>26</v>
      </c>
      <c r="C8" s="20">
        <v>354.8</v>
      </c>
      <c r="D8" s="20">
        <v>354.8</v>
      </c>
      <c r="E8" s="20">
        <v>146.69999999999999</v>
      </c>
      <c r="F8" s="32">
        <f t="shared" ref="F8:F25" si="0">E8/D8*100</f>
        <v>41.347237880496053</v>
      </c>
      <c r="G8" s="32">
        <f>E8-D8</f>
        <v>-208.10000000000002</v>
      </c>
      <c r="H8" s="34">
        <f>E8/C8*100</f>
        <v>41.347237880496053</v>
      </c>
    </row>
    <row r="9" spans="1:8" x14ac:dyDescent="0.25">
      <c r="A9" s="11" t="s">
        <v>27</v>
      </c>
      <c r="B9" s="18" t="s">
        <v>50</v>
      </c>
      <c r="C9" s="20">
        <v>12</v>
      </c>
      <c r="D9" s="20">
        <v>12</v>
      </c>
      <c r="E9" s="20">
        <v>0</v>
      </c>
      <c r="F9" s="32">
        <f t="shared" si="0"/>
        <v>0</v>
      </c>
      <c r="G9" s="32">
        <f t="shared" ref="G9:G26" si="1">E9-D9</f>
        <v>-12</v>
      </c>
      <c r="H9" s="34">
        <f t="shared" ref="H9:H37" si="2">E9/C9*100</f>
        <v>0</v>
      </c>
    </row>
    <row r="10" spans="1:8" x14ac:dyDescent="0.25">
      <c r="A10" s="11" t="s">
        <v>51</v>
      </c>
      <c r="B10" s="18" t="s">
        <v>52</v>
      </c>
      <c r="C10" s="20">
        <v>85.5</v>
      </c>
      <c r="D10" s="20">
        <v>85.5</v>
      </c>
      <c r="E10" s="20">
        <v>12.3</v>
      </c>
      <c r="F10" s="32">
        <f t="shared" si="0"/>
        <v>14.385964912280702</v>
      </c>
      <c r="G10" s="32">
        <f t="shared" si="1"/>
        <v>-73.2</v>
      </c>
      <c r="H10" s="34">
        <f t="shared" si="2"/>
        <v>14.385964912280702</v>
      </c>
    </row>
    <row r="11" spans="1:8" x14ac:dyDescent="0.25">
      <c r="A11" s="11" t="s">
        <v>53</v>
      </c>
      <c r="B11" s="18" t="s">
        <v>54</v>
      </c>
      <c r="C11" s="20">
        <v>1530</v>
      </c>
      <c r="D11" s="20">
        <v>1530</v>
      </c>
      <c r="E11" s="20">
        <v>104.9</v>
      </c>
      <c r="F11" s="32">
        <f t="shared" si="0"/>
        <v>6.8562091503267979</v>
      </c>
      <c r="G11" s="32">
        <f t="shared" si="1"/>
        <v>-1425.1</v>
      </c>
      <c r="H11" s="34">
        <f t="shared" si="2"/>
        <v>6.8562091503267979</v>
      </c>
    </row>
    <row r="12" spans="1:8" ht="36" x14ac:dyDescent="0.25">
      <c r="A12" s="11" t="s">
        <v>25</v>
      </c>
      <c r="B12" s="18" t="s">
        <v>24</v>
      </c>
      <c r="C12" s="20"/>
      <c r="D12" s="20"/>
      <c r="E12" s="20"/>
      <c r="F12" s="32" t="e">
        <f t="shared" si="0"/>
        <v>#DIV/0!</v>
      </c>
      <c r="G12" s="32">
        <f t="shared" si="1"/>
        <v>0</v>
      </c>
      <c r="H12" s="34" t="e">
        <f t="shared" si="2"/>
        <v>#DIV/0!</v>
      </c>
    </row>
    <row r="13" spans="1:8" ht="28.5" hidden="1" customHeight="1" x14ac:dyDescent="0.25">
      <c r="A13" s="11" t="s">
        <v>31</v>
      </c>
      <c r="B13" s="18" t="s">
        <v>28</v>
      </c>
      <c r="C13" s="20"/>
      <c r="D13" s="20"/>
      <c r="E13" s="20"/>
      <c r="F13" s="32" t="e">
        <f t="shared" si="0"/>
        <v>#DIV/0!</v>
      </c>
      <c r="G13" s="32">
        <f t="shared" si="1"/>
        <v>0</v>
      </c>
      <c r="H13" s="34" t="e">
        <f t="shared" si="2"/>
        <v>#DIV/0!</v>
      </c>
    </row>
    <row r="14" spans="1:8" ht="15" hidden="1" customHeight="1" x14ac:dyDescent="0.25">
      <c r="A14" s="11" t="s">
        <v>32</v>
      </c>
      <c r="B14" s="18" t="s">
        <v>5</v>
      </c>
      <c r="C14" s="20"/>
      <c r="D14" s="20"/>
      <c r="E14" s="20"/>
      <c r="F14" s="32" t="e">
        <f t="shared" si="0"/>
        <v>#DIV/0!</v>
      </c>
      <c r="G14" s="32">
        <f t="shared" si="1"/>
        <v>0</v>
      </c>
      <c r="H14" s="34" t="e">
        <f t="shared" si="2"/>
        <v>#DIV/0!</v>
      </c>
    </row>
    <row r="15" spans="1:8" ht="0.75" hidden="1" customHeight="1" x14ac:dyDescent="0.25">
      <c r="A15" s="11" t="s">
        <v>30</v>
      </c>
      <c r="B15" s="18" t="s">
        <v>29</v>
      </c>
      <c r="C15" s="20"/>
      <c r="D15" s="20"/>
      <c r="E15" s="20"/>
      <c r="F15" s="32" t="e">
        <f t="shared" si="0"/>
        <v>#DIV/0!</v>
      </c>
      <c r="G15" s="32">
        <f t="shared" si="1"/>
        <v>0</v>
      </c>
      <c r="H15" s="34" t="e">
        <f t="shared" si="2"/>
        <v>#DIV/0!</v>
      </c>
    </row>
    <row r="16" spans="1:8" ht="24" x14ac:dyDescent="0.25">
      <c r="A16" s="11" t="s">
        <v>12</v>
      </c>
      <c r="B16" s="18" t="s">
        <v>9</v>
      </c>
      <c r="C16" s="20">
        <v>4660.3</v>
      </c>
      <c r="D16" s="20">
        <v>4660.3</v>
      </c>
      <c r="E16" s="20">
        <v>1243.9000000000001</v>
      </c>
      <c r="F16" s="32">
        <f t="shared" si="0"/>
        <v>26.691414715790827</v>
      </c>
      <c r="G16" s="32">
        <f t="shared" si="1"/>
        <v>-3416.4</v>
      </c>
      <c r="H16" s="34">
        <f t="shared" si="2"/>
        <v>26.691414715790827</v>
      </c>
    </row>
    <row r="17" spans="1:8" ht="23.4" customHeight="1" x14ac:dyDescent="0.25">
      <c r="A17" s="11" t="s">
        <v>61</v>
      </c>
      <c r="B17" s="18" t="s">
        <v>62</v>
      </c>
      <c r="C17" s="20"/>
      <c r="D17" s="20"/>
      <c r="E17" s="20">
        <v>1.3</v>
      </c>
      <c r="F17" s="32" t="e">
        <f t="shared" si="0"/>
        <v>#DIV/0!</v>
      </c>
      <c r="G17" s="32">
        <f t="shared" si="1"/>
        <v>1.3</v>
      </c>
      <c r="H17" s="34" t="e">
        <f t="shared" si="2"/>
        <v>#DIV/0!</v>
      </c>
    </row>
    <row r="18" spans="1:8" x14ac:dyDescent="0.25">
      <c r="A18" s="11" t="s">
        <v>68</v>
      </c>
      <c r="B18" s="19" t="s">
        <v>2</v>
      </c>
      <c r="C18" s="23">
        <f>SUM(C8:C17)</f>
        <v>6642.6</v>
      </c>
      <c r="D18" s="23">
        <f>SUM(D8:D17)</f>
        <v>6642.6</v>
      </c>
      <c r="E18" s="23">
        <f>SUM(E8:E17)</f>
        <v>1509.1000000000001</v>
      </c>
      <c r="F18" s="33">
        <f t="shared" si="0"/>
        <v>22.718513834944147</v>
      </c>
      <c r="G18" s="33">
        <f t="shared" si="1"/>
        <v>-5133.5</v>
      </c>
      <c r="H18" s="35">
        <f t="shared" si="2"/>
        <v>22.718513834944147</v>
      </c>
    </row>
    <row r="19" spans="1:8" s="31" customFormat="1" x14ac:dyDescent="0.25">
      <c r="A19" s="11" t="s">
        <v>63</v>
      </c>
      <c r="B19" s="18" t="s">
        <v>6</v>
      </c>
      <c r="C19" s="21">
        <v>550.70000000000005</v>
      </c>
      <c r="D19" s="21">
        <v>1157.8</v>
      </c>
      <c r="E19" s="21">
        <v>426</v>
      </c>
      <c r="F19" s="32">
        <f t="shared" si="0"/>
        <v>36.79391950250475</v>
      </c>
      <c r="G19" s="32">
        <f t="shared" si="1"/>
        <v>-731.8</v>
      </c>
      <c r="H19" s="34">
        <f t="shared" si="2"/>
        <v>77.356092246232066</v>
      </c>
    </row>
    <row r="20" spans="1:8" x14ac:dyDescent="0.25">
      <c r="A20" s="12"/>
      <c r="B20" s="18" t="s">
        <v>7</v>
      </c>
      <c r="C20" s="20">
        <v>481.7</v>
      </c>
      <c r="D20" s="20">
        <v>481.7</v>
      </c>
      <c r="E20" s="20">
        <v>281.5</v>
      </c>
      <c r="F20" s="32">
        <f t="shared" si="0"/>
        <v>58.438862362466267</v>
      </c>
      <c r="G20" s="32">
        <f t="shared" si="1"/>
        <v>-200.2</v>
      </c>
      <c r="H20" s="34">
        <f t="shared" si="2"/>
        <v>58.438862362466267</v>
      </c>
    </row>
    <row r="21" spans="1:8" x14ac:dyDescent="0.25">
      <c r="A21" s="11"/>
      <c r="B21" s="18" t="s">
        <v>8</v>
      </c>
      <c r="C21" s="20"/>
      <c r="D21" s="20">
        <v>607.1</v>
      </c>
      <c r="E21" s="20">
        <v>107.1</v>
      </c>
      <c r="F21" s="32">
        <f t="shared" si="0"/>
        <v>17.641245264371602</v>
      </c>
      <c r="G21" s="32">
        <f t="shared" si="1"/>
        <v>-500</v>
      </c>
      <c r="H21" s="34" t="e">
        <f t="shared" si="2"/>
        <v>#DIV/0!</v>
      </c>
    </row>
    <row r="22" spans="1:8" x14ac:dyDescent="0.25">
      <c r="A22" s="11"/>
      <c r="B22" s="18" t="s">
        <v>15</v>
      </c>
      <c r="C22" s="20">
        <v>69</v>
      </c>
      <c r="D22" s="20">
        <v>69</v>
      </c>
      <c r="E22" s="20">
        <v>37.4</v>
      </c>
      <c r="F22" s="32">
        <f t="shared" si="0"/>
        <v>54.202898550724633</v>
      </c>
      <c r="G22" s="32">
        <f t="shared" si="1"/>
        <v>-31.6</v>
      </c>
      <c r="H22" s="34">
        <f t="shared" si="2"/>
        <v>54.202898550724633</v>
      </c>
    </row>
    <row r="23" spans="1:8" x14ac:dyDescent="0.25">
      <c r="A23" s="11"/>
      <c r="B23" s="18" t="s">
        <v>46</v>
      </c>
      <c r="C23" s="20"/>
      <c r="D23" s="20"/>
      <c r="E23" s="20"/>
      <c r="F23" s="32"/>
      <c r="G23" s="32"/>
      <c r="H23" s="34"/>
    </row>
    <row r="24" spans="1:8" x14ac:dyDescent="0.25">
      <c r="A24" s="11" t="s">
        <v>64</v>
      </c>
      <c r="B24" s="18" t="s">
        <v>65</v>
      </c>
      <c r="C24" s="20"/>
      <c r="D24" s="20">
        <v>53</v>
      </c>
      <c r="E24" s="20"/>
      <c r="F24" s="32"/>
      <c r="G24" s="32"/>
      <c r="H24" s="34"/>
    </row>
    <row r="25" spans="1:8" ht="58.2" customHeight="1" x14ac:dyDescent="0.25">
      <c r="A25" s="11" t="s">
        <v>66</v>
      </c>
      <c r="B25" s="18" t="s">
        <v>67</v>
      </c>
      <c r="C25" s="20"/>
      <c r="D25" s="20">
        <v>0.5</v>
      </c>
      <c r="E25" s="20">
        <v>0.5</v>
      </c>
      <c r="F25" s="32">
        <f t="shared" si="0"/>
        <v>100</v>
      </c>
      <c r="G25" s="32">
        <f>E25-D25</f>
        <v>0</v>
      </c>
      <c r="H25" s="34" t="e">
        <f t="shared" si="2"/>
        <v>#DIV/0!</v>
      </c>
    </row>
    <row r="26" spans="1:8" ht="18.600000000000001" customHeight="1" x14ac:dyDescent="0.25">
      <c r="A26" s="12" t="s">
        <v>14</v>
      </c>
      <c r="B26" s="19" t="s">
        <v>3</v>
      </c>
      <c r="C26" s="23">
        <f>C18+C19</f>
        <v>7193.3</v>
      </c>
      <c r="D26" s="23">
        <v>7853.9</v>
      </c>
      <c r="E26" s="23">
        <v>1935.6</v>
      </c>
      <c r="F26" s="33">
        <f>E26/D26*100</f>
        <v>24.645080787888819</v>
      </c>
      <c r="G26" s="33">
        <f t="shared" si="1"/>
        <v>-5918.2999999999993</v>
      </c>
      <c r="H26" s="35">
        <f t="shared" si="2"/>
        <v>26.908373069384005</v>
      </c>
    </row>
    <row r="27" spans="1:8" x14ac:dyDescent="0.25">
      <c r="A27" s="12" t="s">
        <v>16</v>
      </c>
      <c r="B27" s="47" t="s">
        <v>17</v>
      </c>
      <c r="C27" s="48"/>
      <c r="D27" s="48"/>
      <c r="E27" s="48"/>
      <c r="F27" s="48"/>
      <c r="G27" s="48"/>
      <c r="H27" s="49"/>
    </row>
    <row r="28" spans="1:8" x14ac:dyDescent="0.25">
      <c r="A28" s="9" t="s">
        <v>4</v>
      </c>
      <c r="B28" s="18" t="s">
        <v>20</v>
      </c>
      <c r="C28" s="21">
        <v>4812.7</v>
      </c>
      <c r="D28" s="21">
        <v>4997.8</v>
      </c>
      <c r="E28" s="20">
        <v>1138</v>
      </c>
      <c r="F28" s="32">
        <f t="shared" ref="F28:F37" si="3">E28/D28*100</f>
        <v>22.770018808275641</v>
      </c>
      <c r="G28" s="32">
        <f t="shared" ref="G28:G37" si="4">E28-D28</f>
        <v>-3859.8</v>
      </c>
      <c r="H28" s="34">
        <f t="shared" si="2"/>
        <v>23.645770565379102</v>
      </c>
    </row>
    <row r="29" spans="1:8" x14ac:dyDescent="0.25">
      <c r="A29" s="9" t="s">
        <v>35</v>
      </c>
      <c r="B29" s="18" t="s">
        <v>36</v>
      </c>
      <c r="C29" s="21">
        <v>69</v>
      </c>
      <c r="D29" s="21">
        <v>69</v>
      </c>
      <c r="E29" s="20">
        <v>37.4</v>
      </c>
      <c r="F29" s="32"/>
      <c r="G29" s="32"/>
      <c r="H29" s="34"/>
    </row>
    <row r="30" spans="1:8" ht="24" x14ac:dyDescent="0.25">
      <c r="A30" s="9" t="s">
        <v>18</v>
      </c>
      <c r="B30" s="18" t="s">
        <v>19</v>
      </c>
      <c r="C30" s="21">
        <v>49.8</v>
      </c>
      <c r="D30" s="21">
        <v>49.8</v>
      </c>
      <c r="E30" s="20">
        <v>0</v>
      </c>
      <c r="F30" s="32">
        <f t="shared" si="3"/>
        <v>0</v>
      </c>
      <c r="G30" s="32">
        <f t="shared" si="4"/>
        <v>-49.8</v>
      </c>
      <c r="H30" s="34">
        <f t="shared" si="2"/>
        <v>0</v>
      </c>
    </row>
    <row r="31" spans="1:8" x14ac:dyDescent="0.25">
      <c r="A31" s="9" t="s">
        <v>37</v>
      </c>
      <c r="B31" s="18" t="s">
        <v>38</v>
      </c>
      <c r="C31" s="21">
        <v>0.5</v>
      </c>
      <c r="D31" s="21">
        <v>0.5</v>
      </c>
      <c r="E31" s="20">
        <v>0</v>
      </c>
      <c r="F31" s="32">
        <f>E31/D31*100</f>
        <v>0</v>
      </c>
      <c r="G31" s="32">
        <f>E31-D31</f>
        <v>-0.5</v>
      </c>
      <c r="H31" s="34">
        <f>E31/C31*100</f>
        <v>0</v>
      </c>
    </row>
    <row r="32" spans="1:8" x14ac:dyDescent="0.25">
      <c r="A32" s="9" t="s">
        <v>47</v>
      </c>
      <c r="B32" s="18" t="s">
        <v>48</v>
      </c>
      <c r="C32" s="21">
        <v>500</v>
      </c>
      <c r="D32" s="21">
        <v>500</v>
      </c>
      <c r="E32" s="20">
        <v>31.9</v>
      </c>
      <c r="F32" s="32">
        <f>E32/D32*100</f>
        <v>6.38</v>
      </c>
      <c r="G32" s="32">
        <f>E32-D32</f>
        <v>-468.1</v>
      </c>
      <c r="H32" s="34">
        <f>E32/C32*100</f>
        <v>6.38</v>
      </c>
    </row>
    <row r="33" spans="1:8" x14ac:dyDescent="0.25">
      <c r="A33" s="9" t="s">
        <v>22</v>
      </c>
      <c r="B33" s="18" t="s">
        <v>55</v>
      </c>
      <c r="C33" s="21">
        <v>1237.8</v>
      </c>
      <c r="D33" s="21">
        <v>1790.8</v>
      </c>
      <c r="E33" s="20">
        <v>255.4</v>
      </c>
      <c r="F33" s="32">
        <f t="shared" si="3"/>
        <v>14.261782443600627</v>
      </c>
      <c r="G33" s="32">
        <f t="shared" si="4"/>
        <v>-1535.3999999999999</v>
      </c>
      <c r="H33" s="34">
        <f t="shared" si="2"/>
        <v>20.633381806430766</v>
      </c>
    </row>
    <row r="34" spans="1:8" x14ac:dyDescent="0.25">
      <c r="A34" s="9" t="s">
        <v>23</v>
      </c>
      <c r="B34" s="18" t="s">
        <v>21</v>
      </c>
      <c r="C34" s="20">
        <v>290</v>
      </c>
      <c r="D34" s="20">
        <v>378</v>
      </c>
      <c r="E34" s="20">
        <v>23.3</v>
      </c>
      <c r="F34" s="32">
        <f t="shared" si="3"/>
        <v>6.1640211640211637</v>
      </c>
      <c r="G34" s="32">
        <f t="shared" si="4"/>
        <v>-354.7</v>
      </c>
      <c r="H34" s="34">
        <f t="shared" si="2"/>
        <v>8.0344827586206904</v>
      </c>
    </row>
    <row r="35" spans="1:8" x14ac:dyDescent="0.25">
      <c r="A35" s="9" t="s">
        <v>39</v>
      </c>
      <c r="B35" s="18" t="s">
        <v>44</v>
      </c>
      <c r="C35" s="20">
        <v>200</v>
      </c>
      <c r="D35" s="20">
        <v>200</v>
      </c>
      <c r="E35" s="20">
        <v>0</v>
      </c>
      <c r="F35" s="32">
        <f t="shared" si="3"/>
        <v>0</v>
      </c>
      <c r="G35" s="32">
        <f t="shared" si="4"/>
        <v>-200</v>
      </c>
      <c r="H35" s="34">
        <f t="shared" si="2"/>
        <v>0</v>
      </c>
    </row>
    <row r="36" spans="1:8" x14ac:dyDescent="0.25">
      <c r="A36" s="9" t="s">
        <v>45</v>
      </c>
      <c r="B36" s="18" t="s">
        <v>40</v>
      </c>
      <c r="C36" s="20">
        <v>33.5</v>
      </c>
      <c r="D36" s="20">
        <v>63.5</v>
      </c>
      <c r="E36" s="20">
        <v>10</v>
      </c>
      <c r="F36" s="32">
        <f>E36/D36*100</f>
        <v>15.748031496062993</v>
      </c>
      <c r="G36" s="32">
        <f>E36-D36</f>
        <v>-53.5</v>
      </c>
      <c r="H36" s="34">
        <f>E36/C36*100</f>
        <v>29.850746268656714</v>
      </c>
    </row>
    <row r="37" spans="1:8" x14ac:dyDescent="0.25">
      <c r="A37" s="9" t="s">
        <v>69</v>
      </c>
      <c r="B37" s="19" t="s">
        <v>34</v>
      </c>
      <c r="C37" s="22">
        <f>SUM(C28:C36)</f>
        <v>7193.3</v>
      </c>
      <c r="D37" s="22">
        <f>SUM(D28:D36)</f>
        <v>8049.4000000000005</v>
      </c>
      <c r="E37" s="22">
        <f>SUM(E28:E36)</f>
        <v>1496.0000000000002</v>
      </c>
      <c r="F37" s="33">
        <f t="shared" si="3"/>
        <v>18.585236166670811</v>
      </c>
      <c r="G37" s="33">
        <f t="shared" si="4"/>
        <v>-6553.4000000000005</v>
      </c>
      <c r="H37" s="35">
        <f t="shared" si="2"/>
        <v>20.797130663256088</v>
      </c>
    </row>
    <row r="38" spans="1:8" x14ac:dyDescent="0.25">
      <c r="A38" s="10">
        <v>7900</v>
      </c>
      <c r="B38" s="19" t="s">
        <v>33</v>
      </c>
      <c r="C38" s="20">
        <f>C26-C37</f>
        <v>0</v>
      </c>
      <c r="D38" s="20">
        <v>-195.5</v>
      </c>
      <c r="E38" s="20">
        <f>E26-E37</f>
        <v>439.59999999999968</v>
      </c>
      <c r="F38" s="32">
        <f>E38/D38*100</f>
        <v>-224.85933503836301</v>
      </c>
      <c r="G38" s="32">
        <f>E38-D38</f>
        <v>635.09999999999968</v>
      </c>
      <c r="H38" s="34" t="e">
        <f>E38/C38*100</f>
        <v>#DIV/0!</v>
      </c>
    </row>
    <row r="39" spans="1:8" x14ac:dyDescent="0.25">
      <c r="A39" s="10"/>
      <c r="B39" s="36"/>
      <c r="C39" s="37"/>
      <c r="D39" s="37"/>
      <c r="E39" s="37"/>
      <c r="F39" s="37"/>
      <c r="G39" s="37"/>
      <c r="H39" s="38"/>
    </row>
    <row r="40" spans="1:8" x14ac:dyDescent="0.25">
      <c r="A40" s="17"/>
    </row>
    <row r="41" spans="1:8" x14ac:dyDescent="0.25">
      <c r="A41" s="5"/>
    </row>
    <row r="42" spans="1:8" x14ac:dyDescent="0.25">
      <c r="A42" s="5"/>
    </row>
    <row r="43" spans="1:8" x14ac:dyDescent="0.25">
      <c r="A43" s="5"/>
    </row>
    <row r="44" spans="1:8" x14ac:dyDescent="0.25">
      <c r="A44" s="5"/>
    </row>
    <row r="45" spans="1:8" x14ac:dyDescent="0.25">
      <c r="A45" s="5"/>
    </row>
    <row r="46" spans="1:8" x14ac:dyDescent="0.25">
      <c r="A46" s="5"/>
    </row>
    <row r="47" spans="1:8" x14ac:dyDescent="0.25">
      <c r="A47" s="5"/>
    </row>
    <row r="48" spans="1:8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</sheetData>
  <mergeCells count="10">
    <mergeCell ref="B39:H39"/>
    <mergeCell ref="A2:F2"/>
    <mergeCell ref="H4:H5"/>
    <mergeCell ref="B7:F7"/>
    <mergeCell ref="A1:F1"/>
    <mergeCell ref="A4:A5"/>
    <mergeCell ref="B4:B5"/>
    <mergeCell ref="C4:C5"/>
    <mergeCell ref="D4:F4"/>
    <mergeCell ref="B27:H27"/>
  </mergeCells>
  <phoneticPr fontId="0" type="noConversion"/>
  <pageMargins left="0.78740157480314965" right="0.78740157480314965" top="0.47244094488188981" bottom="0.82677165354330717" header="0.23622047244094491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123</cp:lastModifiedBy>
  <cp:lastPrinted>2016-09-13T12:21:22Z</cp:lastPrinted>
  <dcterms:created xsi:type="dcterms:W3CDTF">2003-09-26T11:31:27Z</dcterms:created>
  <dcterms:modified xsi:type="dcterms:W3CDTF">2017-07-06T11:54:49Z</dcterms:modified>
</cp:coreProperties>
</file>